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Spring 2021\"/>
    </mc:Choice>
  </mc:AlternateContent>
  <bookViews>
    <workbookView xWindow="0" yWindow="0" windowWidth="20985" windowHeight="9165"/>
  </bookViews>
  <sheets>
    <sheet name="SP 2021 MARCH Tuition &amp; Fees" sheetId="2" r:id="rId1"/>
  </sheets>
  <calcPr calcId="162913"/>
</workbook>
</file>

<file path=xl/calcChain.xml><?xml version="1.0" encoding="utf-8"?>
<calcChain xmlns="http://schemas.openxmlformats.org/spreadsheetml/2006/main"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B36" i="2" l="1"/>
  <c r="L24" i="2"/>
  <c r="K24" i="2"/>
  <c r="J24" i="2"/>
  <c r="I24" i="2"/>
  <c r="H24" i="2"/>
  <c r="G24" i="2"/>
  <c r="F24" i="2"/>
  <c r="E24" i="2"/>
  <c r="D24" i="2"/>
  <c r="C24" i="2"/>
  <c r="B20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<sst xmlns="http://schemas.openxmlformats.org/spreadsheetml/2006/main" count="59" uniqueCount="33">
  <si>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</si>
  <si>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</si>
  <si>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</si>
  <si>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</si>
  <si>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</si>
  <si>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</si>
  <si>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</si>
  <si>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</si>
  <si>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</si>
  <si>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</si>
  <si>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</si>
  <si>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</si>
  <si>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</si>
  <si>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</si>
  <si>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</si>
  <si>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</si>
  <si>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</si>
  <si>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</si>
  <si>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</si>
  <si>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</si>
  <si>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</si>
  <si>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</si>
  <si>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</si>
  <si>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</si>
  <si>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</si>
  <si>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</si>
  <si>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Master of Architecture</t>
  </si>
  <si>
    <t>Tuition and Fees for Non-Resident Master of Architecture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</si>
  <si>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</si>
  <si>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</si>
  <si>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</si>
  <si>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</si>
  <si>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Master of Architecture Tuition and Fee Billing Rates: Spring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</si>
</sst>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Fill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27" tableBorderDxfId="26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3:M36" totalsRowShown="0" headerRowDxfId="13" tableBorderDxfId="12">
  <autoFilter ref="A23:M36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6"/>
  <sheetViews>
    <sheetView tabSelected="1" topLeftCell="A4" zoomScaleNormal="100" workbookViewId="0">
      <selection activeCell="B36" sqref="B3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609</v>
      </c>
      <c r="C8" s="18">
        <f t="shared" ref="C8" si="0">SUM(B8*2)</f>
        <v>1218</v>
      </c>
      <c r="D8" s="18">
        <f t="shared" ref="D8" si="1">SUM(B8*3)</f>
        <v>1827</v>
      </c>
      <c r="E8" s="18">
        <f t="shared" ref="E8" si="2">SUM(B8*4)</f>
        <v>2436</v>
      </c>
      <c r="F8" s="18">
        <f t="shared" ref="F8" si="3">SUM(B8*5)</f>
        <v>3045</v>
      </c>
      <c r="G8" s="18">
        <f t="shared" ref="G8" si="4">SUM(B8*6)</f>
        <v>3654</v>
      </c>
      <c r="H8" s="18">
        <f t="shared" ref="H8" si="5">SUM(B8*7)</f>
        <v>4263</v>
      </c>
      <c r="I8" s="18">
        <f t="shared" ref="I8" si="6">SUM(B8*8)</f>
        <v>4872</v>
      </c>
      <c r="J8" s="18">
        <f t="shared" ref="J8" si="7">SUM(B8*9)</f>
        <v>5481</v>
      </c>
      <c r="K8" s="18">
        <f t="shared" ref="K8" si="8">SUM(B8*10)</f>
        <v>6090</v>
      </c>
      <c r="L8" s="18">
        <f t="shared" ref="L8" si="9">SUM(B8*11)</f>
        <v>6699</v>
      </c>
      <c r="M8" s="19">
        <v>7310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ref="C9:C17" si="10">SUM(B9*2)</f>
        <v>43.76</v>
      </c>
      <c r="D9" s="16">
        <f t="shared" ref="D9:D17" si="11">SUM(B9*3)</f>
        <v>65.64</v>
      </c>
      <c r="E9" s="16">
        <f t="shared" ref="E9:E17" si="12">SUM(B9*4)</f>
        <v>87.52</v>
      </c>
      <c r="F9" s="16">
        <f t="shared" ref="F9:F17" si="13">SUM(B9*5)</f>
        <v>109.39999999999999</v>
      </c>
      <c r="G9" s="16">
        <f t="shared" ref="G9:G17" si="14">SUM(B9*6)</f>
        <v>131.28</v>
      </c>
      <c r="H9" s="16">
        <f t="shared" ref="H9:H17" si="15">SUM(B9*7)</f>
        <v>153.16</v>
      </c>
      <c r="I9" s="16">
        <f t="shared" ref="I9:I17" si="16">SUM(B9*8)</f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10"/>
        <v>0</v>
      </c>
      <c r="D10" s="16">
        <f t="shared" si="11"/>
        <v>0</v>
      </c>
      <c r="E10" s="16">
        <f t="shared" si="12"/>
        <v>0</v>
      </c>
      <c r="F10" s="16">
        <f t="shared" si="13"/>
        <v>0</v>
      </c>
      <c r="G10" s="16">
        <f t="shared" si="14"/>
        <v>0</v>
      </c>
      <c r="H10" s="16">
        <f t="shared" si="15"/>
        <v>0</v>
      </c>
      <c r="I10" s="16">
        <f t="shared" si="16"/>
        <v>0</v>
      </c>
      <c r="J10" s="16">
        <f t="shared" ref="J10:M15" si="17">SUM(B10*9)</f>
        <v>0</v>
      </c>
      <c r="K10" s="16">
        <f t="shared" si="17"/>
        <v>0</v>
      </c>
      <c r="L10" s="16">
        <f t="shared" si="17"/>
        <v>0</v>
      </c>
      <c r="M10" s="16">
        <f t="shared" si="17"/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10"/>
        <v>22.04</v>
      </c>
      <c r="D11" s="16">
        <f t="shared" si="11"/>
        <v>33.06</v>
      </c>
      <c r="E11" s="16">
        <f t="shared" si="12"/>
        <v>44.08</v>
      </c>
      <c r="F11" s="16">
        <f t="shared" si="13"/>
        <v>55.099999999999994</v>
      </c>
      <c r="G11" s="16">
        <f t="shared" si="14"/>
        <v>66.12</v>
      </c>
      <c r="H11" s="16">
        <f t="shared" si="15"/>
        <v>77.14</v>
      </c>
      <c r="I11" s="16">
        <f t="shared" si="1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v>4.16</v>
      </c>
      <c r="D12" s="16">
        <v>6.24</v>
      </c>
      <c r="E12" s="16">
        <v>8.32</v>
      </c>
      <c r="F12" s="16">
        <v>10.4</v>
      </c>
      <c r="G12" s="16">
        <v>12.48</v>
      </c>
      <c r="H12" s="16">
        <v>14.56</v>
      </c>
      <c r="I12" s="16"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v>62.5</v>
      </c>
      <c r="K13" s="16">
        <v>62.5</v>
      </c>
      <c r="L13" s="16">
        <v>62.5</v>
      </c>
      <c r="M13" s="16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10"/>
        <v>36.58</v>
      </c>
      <c r="D14" s="16">
        <f t="shared" si="11"/>
        <v>54.87</v>
      </c>
      <c r="E14" s="16">
        <f t="shared" si="12"/>
        <v>73.16</v>
      </c>
      <c r="F14" s="16">
        <f t="shared" si="13"/>
        <v>91.449999999999989</v>
      </c>
      <c r="G14" s="16">
        <f t="shared" si="14"/>
        <v>109.74</v>
      </c>
      <c r="H14" s="16">
        <f t="shared" si="15"/>
        <v>128.03</v>
      </c>
      <c r="I14" s="16">
        <f t="shared" si="1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10"/>
        <v>0</v>
      </c>
      <c r="D15" s="16">
        <f t="shared" si="11"/>
        <v>0</v>
      </c>
      <c r="E15" s="16">
        <f t="shared" si="12"/>
        <v>0</v>
      </c>
      <c r="F15" s="16">
        <f t="shared" si="13"/>
        <v>0</v>
      </c>
      <c r="G15" s="16">
        <f t="shared" si="14"/>
        <v>0</v>
      </c>
      <c r="H15" s="16">
        <f t="shared" si="15"/>
        <v>0</v>
      </c>
      <c r="I15" s="16">
        <f t="shared" si="16"/>
        <v>0</v>
      </c>
      <c r="J15" s="16">
        <f t="shared" si="17"/>
        <v>0</v>
      </c>
      <c r="K15" s="16">
        <f t="shared" si="17"/>
        <v>0</v>
      </c>
      <c r="L15" s="16">
        <f t="shared" si="17"/>
        <v>0</v>
      </c>
      <c r="M15" s="16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10"/>
        <v>71.66</v>
      </c>
      <c r="D17" s="16">
        <f t="shared" si="11"/>
        <v>107.49</v>
      </c>
      <c r="E17" s="16">
        <f t="shared" si="12"/>
        <v>143.32</v>
      </c>
      <c r="F17" s="16">
        <f t="shared" si="13"/>
        <v>179.14999999999998</v>
      </c>
      <c r="G17" s="16">
        <f t="shared" si="14"/>
        <v>214.98</v>
      </c>
      <c r="H17" s="16">
        <f t="shared" si="15"/>
        <v>250.81</v>
      </c>
      <c r="I17" s="16">
        <f t="shared" si="1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15.15</v>
      </c>
      <c r="C19" s="16">
        <f>SUM(B19*2)</f>
        <v>30.3</v>
      </c>
      <c r="D19" s="16">
        <f>SUM(B19*3)</f>
        <v>45.45</v>
      </c>
      <c r="E19" s="16">
        <f>SUM(B19*4)</f>
        <v>60.6</v>
      </c>
      <c r="F19" s="16">
        <f>SUM(B19*5)</f>
        <v>75.75</v>
      </c>
      <c r="G19" s="16">
        <f>SUM(B19*6)</f>
        <v>90.9</v>
      </c>
      <c r="H19" s="16">
        <f>SUM(B19*7)</f>
        <v>106.05</v>
      </c>
      <c r="I19" s="16">
        <f>SUM(B19*8)</f>
        <v>121.2</v>
      </c>
      <c r="J19" s="16">
        <v>181.75</v>
      </c>
      <c r="K19" s="16">
        <v>181.75</v>
      </c>
      <c r="L19" s="16">
        <v>181.75</v>
      </c>
      <c r="M19" s="16">
        <v>181.75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8">SUM(B8:B19)</f>
        <v>808.46</v>
      </c>
      <c r="C20" s="12">
        <f t="shared" si="18"/>
        <v>1526.92</v>
      </c>
      <c r="D20" s="12">
        <f t="shared" si="18"/>
        <v>2245.3799999999997</v>
      </c>
      <c r="E20" s="12">
        <f t="shared" si="18"/>
        <v>2963.84</v>
      </c>
      <c r="F20" s="12">
        <f t="shared" si="18"/>
        <v>3682.3</v>
      </c>
      <c r="G20" s="12">
        <f t="shared" si="18"/>
        <v>4400.7599999999993</v>
      </c>
      <c r="H20" s="12">
        <f t="shared" si="18"/>
        <v>5119.2200000000012</v>
      </c>
      <c r="I20" s="12">
        <f t="shared" si="18"/>
        <v>5837.68</v>
      </c>
      <c r="J20" s="12">
        <f t="shared" si="18"/>
        <v>6884.5</v>
      </c>
      <c r="K20" s="12">
        <f t="shared" si="18"/>
        <v>7493.5</v>
      </c>
      <c r="L20" s="12">
        <f t="shared" si="18"/>
        <v>8102.5</v>
      </c>
      <c r="M20" s="13">
        <f t="shared" si="18"/>
        <v>8713.5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1052</v>
      </c>
      <c r="C24" s="18">
        <f t="shared" ref="C24" si="19">SUM(B24*2)</f>
        <v>2104</v>
      </c>
      <c r="D24" s="18">
        <f t="shared" ref="D24" si="20">SUM(B24*3)</f>
        <v>3156</v>
      </c>
      <c r="E24" s="18">
        <f t="shared" ref="E24" si="21">SUM(B24*4)</f>
        <v>4208</v>
      </c>
      <c r="F24" s="18">
        <f t="shared" ref="F24" si="22">SUM(B24*5)</f>
        <v>5260</v>
      </c>
      <c r="G24" s="18">
        <f t="shared" ref="G24" si="23">SUM(B24*6)</f>
        <v>6312</v>
      </c>
      <c r="H24" s="18">
        <f t="shared" ref="H24" si="24">SUM(B24*7)</f>
        <v>7364</v>
      </c>
      <c r="I24" s="18">
        <f t="shared" ref="I24" si="25">SUM(B24*8)</f>
        <v>8416</v>
      </c>
      <c r="J24" s="18">
        <f t="shared" ref="J24" si="26">SUM(B24*9)</f>
        <v>9468</v>
      </c>
      <c r="K24" s="18">
        <f t="shared" ref="K24" si="27">SUM(B24*10)</f>
        <v>10520</v>
      </c>
      <c r="L24" s="18">
        <f t="shared" ref="L24" si="28">SUM(B24*11)</f>
        <v>11572</v>
      </c>
      <c r="M24" s="19">
        <v>12620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:C33" si="29">SUM(B25*2)</f>
        <v>43.76</v>
      </c>
      <c r="D25" s="16">
        <f t="shared" ref="D25:D33" si="30">SUM(B25*3)</f>
        <v>65.64</v>
      </c>
      <c r="E25" s="16">
        <f t="shared" ref="E25:E33" si="31">SUM(B25*4)</f>
        <v>87.52</v>
      </c>
      <c r="F25" s="16">
        <f t="shared" ref="F25:F33" si="32">SUM(B25*5)</f>
        <v>109.39999999999999</v>
      </c>
      <c r="G25" s="16">
        <f t="shared" ref="G25:G33" si="33">SUM(B25*6)</f>
        <v>131.28</v>
      </c>
      <c r="H25" s="16">
        <f t="shared" ref="H25:H33" si="34">SUM(B25*7)</f>
        <v>153.16</v>
      </c>
      <c r="I25" s="16">
        <f t="shared" ref="I25:I33" si="35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si="29"/>
        <v>0</v>
      </c>
      <c r="D26" s="16">
        <f t="shared" si="30"/>
        <v>0</v>
      </c>
      <c r="E26" s="16">
        <f t="shared" si="31"/>
        <v>0</v>
      </c>
      <c r="F26" s="16">
        <f t="shared" si="32"/>
        <v>0</v>
      </c>
      <c r="G26" s="16">
        <f t="shared" si="33"/>
        <v>0</v>
      </c>
      <c r="H26" s="16">
        <f t="shared" si="34"/>
        <v>0</v>
      </c>
      <c r="I26" s="16">
        <f t="shared" si="35"/>
        <v>0</v>
      </c>
      <c r="J26" s="16">
        <f t="shared" ref="J26:M31" si="36">SUM(B26*9)</f>
        <v>0</v>
      </c>
      <c r="K26" s="16">
        <f t="shared" si="36"/>
        <v>0</v>
      </c>
      <c r="L26" s="16">
        <f t="shared" si="36"/>
        <v>0</v>
      </c>
      <c r="M26" s="16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29"/>
        <v>22.04</v>
      </c>
      <c r="D27" s="16">
        <f t="shared" si="30"/>
        <v>33.06</v>
      </c>
      <c r="E27" s="16">
        <f t="shared" si="31"/>
        <v>44.08</v>
      </c>
      <c r="F27" s="16">
        <f t="shared" si="32"/>
        <v>55.099999999999994</v>
      </c>
      <c r="G27" s="16">
        <f t="shared" si="33"/>
        <v>66.12</v>
      </c>
      <c r="H27" s="16">
        <f t="shared" si="34"/>
        <v>77.14</v>
      </c>
      <c r="I27" s="16">
        <f t="shared" si="35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5.21</v>
      </c>
      <c r="C29" s="16">
        <f t="shared" si="29"/>
        <v>10.42</v>
      </c>
      <c r="D29" s="16">
        <f t="shared" si="30"/>
        <v>15.629999999999999</v>
      </c>
      <c r="E29" s="16">
        <f t="shared" si="31"/>
        <v>20.84</v>
      </c>
      <c r="F29" s="16">
        <f t="shared" si="32"/>
        <v>26.05</v>
      </c>
      <c r="G29" s="16">
        <f t="shared" si="33"/>
        <v>31.259999999999998</v>
      </c>
      <c r="H29" s="16">
        <f t="shared" si="34"/>
        <v>36.47</v>
      </c>
      <c r="I29" s="16">
        <f t="shared" si="35"/>
        <v>41.68</v>
      </c>
      <c r="J29" s="16">
        <v>62.5</v>
      </c>
      <c r="K29" s="16">
        <v>62.5</v>
      </c>
      <c r="L29" s="16">
        <v>62.5</v>
      </c>
      <c r="M29" s="16">
        <v>62.5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29"/>
        <v>36.58</v>
      </c>
      <c r="D30" s="16">
        <f t="shared" si="30"/>
        <v>54.87</v>
      </c>
      <c r="E30" s="16">
        <f t="shared" si="31"/>
        <v>73.16</v>
      </c>
      <c r="F30" s="16">
        <f t="shared" si="32"/>
        <v>91.449999999999989</v>
      </c>
      <c r="G30" s="16">
        <f t="shared" si="33"/>
        <v>109.74</v>
      </c>
      <c r="H30" s="16">
        <f t="shared" si="34"/>
        <v>128.03</v>
      </c>
      <c r="I30" s="16">
        <f t="shared" si="35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29"/>
        <v>0</v>
      </c>
      <c r="D31" s="16">
        <f t="shared" si="30"/>
        <v>0</v>
      </c>
      <c r="E31" s="16">
        <f t="shared" si="31"/>
        <v>0</v>
      </c>
      <c r="F31" s="16">
        <f t="shared" si="32"/>
        <v>0</v>
      </c>
      <c r="G31" s="16">
        <f t="shared" si="33"/>
        <v>0</v>
      </c>
      <c r="H31" s="16">
        <f t="shared" si="34"/>
        <v>0</v>
      </c>
      <c r="I31" s="16">
        <f t="shared" si="35"/>
        <v>0</v>
      </c>
      <c r="J31" s="16">
        <f t="shared" si="36"/>
        <v>0</v>
      </c>
      <c r="K31" s="16">
        <f t="shared" si="36"/>
        <v>0</v>
      </c>
      <c r="L31" s="16">
        <f t="shared" si="36"/>
        <v>0</v>
      </c>
      <c r="M31" s="16">
        <f t="shared" si="36"/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29"/>
        <v>71.66</v>
      </c>
      <c r="D33" s="16">
        <f t="shared" si="30"/>
        <v>107.49</v>
      </c>
      <c r="E33" s="16">
        <f t="shared" si="31"/>
        <v>143.32</v>
      </c>
      <c r="F33" s="16">
        <f t="shared" si="32"/>
        <v>179.14999999999998</v>
      </c>
      <c r="G33" s="16">
        <f t="shared" si="33"/>
        <v>214.98</v>
      </c>
      <c r="H33" s="16">
        <f t="shared" si="34"/>
        <v>250.81</v>
      </c>
      <c r="I33" s="16">
        <f t="shared" si="35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15.15</v>
      </c>
      <c r="C35" s="16">
        <f>SUM(B35*2)</f>
        <v>30.3</v>
      </c>
      <c r="D35" s="16">
        <f>SUM(B35*3)</f>
        <v>45.45</v>
      </c>
      <c r="E35" s="16">
        <f>SUM(B35*4)</f>
        <v>60.6</v>
      </c>
      <c r="F35" s="16">
        <f>SUM(B35*5)</f>
        <v>75.75</v>
      </c>
      <c r="G35" s="16">
        <f>SUM(B35*6)</f>
        <v>90.9</v>
      </c>
      <c r="H35" s="16">
        <f>SUM(B35*7)</f>
        <v>106.05</v>
      </c>
      <c r="I35" s="16">
        <f>SUM(B35*8)</f>
        <v>121.2</v>
      </c>
      <c r="J35" s="16">
        <v>181.75</v>
      </c>
      <c r="K35" s="16">
        <v>181.75</v>
      </c>
      <c r="L35" s="16">
        <v>181.75</v>
      </c>
      <c r="M35" s="16">
        <v>181.75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37">SUM(B24:B35)</f>
        <v>1251.46</v>
      </c>
      <c r="C36" s="12">
        <f t="shared" si="37"/>
        <v>2412.92</v>
      </c>
      <c r="D36" s="12">
        <f t="shared" si="37"/>
        <v>3574.3799999999992</v>
      </c>
      <c r="E36" s="12">
        <f t="shared" si="37"/>
        <v>4735.84</v>
      </c>
      <c r="F36" s="12">
        <f t="shared" si="37"/>
        <v>5897.2999999999993</v>
      </c>
      <c r="G36" s="12">
        <f t="shared" si="37"/>
        <v>7058.7599999999984</v>
      </c>
      <c r="H36" s="12">
        <f t="shared" si="37"/>
        <v>8220.2200000000012</v>
      </c>
      <c r="I36" s="12">
        <f t="shared" si="37"/>
        <v>9381.68</v>
      </c>
      <c r="J36" s="12">
        <f t="shared" si="37"/>
        <v>10871.5</v>
      </c>
      <c r="K36" s="12">
        <f t="shared" si="37"/>
        <v>11923.5</v>
      </c>
      <c r="L36" s="12">
        <f t="shared" si="37"/>
        <v>12975.5</v>
      </c>
      <c r="M36" s="13">
        <f t="shared" si="37"/>
        <v>14023.5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M0AVAnxT7AhN3VFjp2Y6ufZaZsPinT6ADVaiFsMa5YPqn7uARWiTDdHq3W5yrk043mAxLk+PWfyKloKjOoFA+w==" saltValue="MZTsD3uGeMrhUTbemxKMTw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2021 MARCH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2021 MARCH Tuition and Fee Billing Rates</dc:title>
  <dc:subject>Listing of graduate tuition and fees for the spring 2017 semester</dc:subject>
  <dc:creator>UB Student Accounts</dc:creator>
  <cp:keywords>tuition,fees, MARCH tuition, MARCH fees</cp:keywords>
  <cp:lastModifiedBy>Stevens, Laura</cp:lastModifiedBy>
  <cp:lastPrinted>2019-05-21T14:58:12Z</cp:lastPrinted>
  <dcterms:created xsi:type="dcterms:W3CDTF">2016-06-06T21:02:30Z</dcterms:created>
  <dcterms:modified xsi:type="dcterms:W3CDTF">2021-01-05T20:14:00Z</dcterms:modified>
  <cp:category>tuition</cp:category>
</cp:coreProperties>
</file>